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 userName="Utilisateur Windows" reservationPassword="CC6F"/>
  <workbookPr defaultThemeVersion="124226"/>
  <bookViews>
    <workbookView xWindow="120" yWindow="45" windowWidth="15135" windowHeight="813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C47" i="1"/>
  <c r="D53"/>
  <c r="D52"/>
  <c r="D48"/>
  <c r="D49"/>
  <c r="D50"/>
  <c r="D51"/>
  <c r="F47"/>
  <c r="E47"/>
  <c r="D47" l="1"/>
  <c r="E36"/>
  <c r="F36"/>
  <c r="F41" l="1"/>
  <c r="E41"/>
  <c r="F37"/>
  <c r="E32"/>
  <c r="E29" s="1"/>
  <c r="F32"/>
  <c r="F29" s="1"/>
  <c r="D14"/>
  <c r="D27"/>
  <c r="D30"/>
  <c r="D31"/>
  <c r="D33"/>
  <c r="D35"/>
  <c r="D36"/>
  <c r="D38"/>
  <c r="D40"/>
  <c r="D42"/>
  <c r="D43"/>
  <c r="D44"/>
  <c r="D45"/>
  <c r="D46"/>
  <c r="C32"/>
  <c r="C29" s="1"/>
  <c r="C37"/>
  <c r="C41"/>
  <c r="D8"/>
  <c r="D9"/>
  <c r="D10"/>
  <c r="D15"/>
  <c r="D17"/>
  <c r="D18"/>
  <c r="D19"/>
  <c r="D20"/>
  <c r="D21"/>
  <c r="D24"/>
  <c r="D25"/>
  <c r="D26"/>
  <c r="D28"/>
  <c r="D7"/>
  <c r="D41" l="1"/>
  <c r="D16"/>
  <c r="D34"/>
  <c r="D13"/>
  <c r="D12"/>
  <c r="D11"/>
  <c r="D29"/>
  <c r="D32"/>
  <c r="E37"/>
  <c r="D37" s="1"/>
  <c r="D39"/>
</calcChain>
</file>

<file path=xl/sharedStrings.xml><?xml version="1.0" encoding="utf-8"?>
<sst xmlns="http://schemas.openxmlformats.org/spreadsheetml/2006/main" count="108" uniqueCount="78">
  <si>
    <t>الملاحظات</t>
  </si>
  <si>
    <t>المؤشر</t>
  </si>
  <si>
    <t xml:space="preserve">نسبة </t>
  </si>
  <si>
    <t>التطور</t>
  </si>
  <si>
    <t>(%)</t>
  </si>
  <si>
    <t>المؤشر السنوي المستهدف</t>
  </si>
  <si>
    <t>قيمة</t>
  </si>
  <si>
    <t>نسبة</t>
  </si>
  <si>
    <t>تطور عدد البقاع المعروضة</t>
  </si>
  <si>
    <t>وحدة القيس</t>
  </si>
  <si>
    <t>بقعة معروضة</t>
  </si>
  <si>
    <t>عدد البقاع الكيلومتيرية المعروضة</t>
  </si>
  <si>
    <t>بقعة كيلومترية</t>
  </si>
  <si>
    <t>تطوير عدد الخطوط المدرسية</t>
  </si>
  <si>
    <t>خط</t>
  </si>
  <si>
    <t>سفرات</t>
  </si>
  <si>
    <t>إحداث سفرات جديدة (النسيج الإقتصادي و الصناعي)</t>
  </si>
  <si>
    <t>مردودية الأعوان</t>
  </si>
  <si>
    <t>مردودية الحافلات</t>
  </si>
  <si>
    <t>إنتاجية الأعوان</t>
  </si>
  <si>
    <t>نسبة إستغلال الحافلات المعدة للإستغلال</t>
  </si>
  <si>
    <t>ألف دينار</t>
  </si>
  <si>
    <t>كلم عون</t>
  </si>
  <si>
    <t>الأسطول المخصص للنقل المدرسي و الجامعي</t>
  </si>
  <si>
    <t>التقليص من حالات الإكتظاظ</t>
  </si>
  <si>
    <t>حافلة</t>
  </si>
  <si>
    <t>مشترك حافلة</t>
  </si>
  <si>
    <t>التخفيض في عدد التشكيات</t>
  </si>
  <si>
    <t>إنتظام مواعيد إنطلاق السفرات</t>
  </si>
  <si>
    <t>نظافة داخلية للحافلات</t>
  </si>
  <si>
    <t>نظافة خارجية للحافلات</t>
  </si>
  <si>
    <t>شكاية</t>
  </si>
  <si>
    <t>التخفيض في عدد حوادث المرور</t>
  </si>
  <si>
    <t>التقليص من عدد حوادث المرور بسبب عطب فني</t>
  </si>
  <si>
    <t>مراقبة دورية للأدخنة للحافلات</t>
  </si>
  <si>
    <t>الرفع من نسبة جاهزية الحافلات</t>
  </si>
  <si>
    <t>حادث</t>
  </si>
  <si>
    <t>نسبة إنجاز برنامج الصيانة الوقائية</t>
  </si>
  <si>
    <t>تدخل</t>
  </si>
  <si>
    <t>التخفيض من معدل تدخلات التصليح للحافلة الواحدة</t>
  </si>
  <si>
    <t>نسبة إستهلاك المحروقات في 100 كلم</t>
  </si>
  <si>
    <t>لتر</t>
  </si>
  <si>
    <t>التخفيض في عدد الأعطاب على الطرقات في 10000 كلم</t>
  </si>
  <si>
    <t>عطب</t>
  </si>
  <si>
    <t>دينار</t>
  </si>
  <si>
    <t>الشركة الجهوية للنقل بجندوبة</t>
  </si>
  <si>
    <r>
      <t>(</t>
    </r>
    <r>
      <rPr>
        <sz val="9"/>
        <color theme="1"/>
        <rFont val="Calibri"/>
        <family val="2"/>
      </rPr>
      <t>%)</t>
    </r>
  </si>
  <si>
    <t>عدد المسافرين المنقولين :</t>
  </si>
  <si>
    <t>عدد المشتركين من التلاميذ و الطلبة</t>
  </si>
  <si>
    <t>عدد المسافرين من التلاميذ و الطلبة</t>
  </si>
  <si>
    <t>عدد المسافرين العاديين :</t>
  </si>
  <si>
    <t xml:space="preserve">              نقل حضري</t>
  </si>
  <si>
    <t xml:space="preserve">              نقل جهوي</t>
  </si>
  <si>
    <t xml:space="preserve">              نقل بين المدن</t>
  </si>
  <si>
    <t>المسافات المقطوعة :</t>
  </si>
  <si>
    <t>المداخيل :</t>
  </si>
  <si>
    <t>مداخيل النقل العادي</t>
  </si>
  <si>
    <t>مداخيل التعاقد (النسيج الصناعي و الإقتصادي)</t>
  </si>
  <si>
    <t>مداخيل وزارات الداخلية و الدفاع,,,</t>
  </si>
  <si>
    <t>مسافري وزارات الداخلية و الدفاع,,, :</t>
  </si>
  <si>
    <t>مداخيل الكراءات</t>
  </si>
  <si>
    <t>مداخيل الإشتراكات المدرسية و الجامعية</t>
  </si>
  <si>
    <t>ألف مسافر</t>
  </si>
  <si>
    <t>مشترك</t>
  </si>
  <si>
    <t>ألف كلم</t>
  </si>
  <si>
    <t>مراقبة</t>
  </si>
  <si>
    <t>يعتبر مؤشرا سلبيا.</t>
  </si>
  <si>
    <t>خلال الثمانية أشهر الأولى لسنتي 2019 و 2018</t>
  </si>
  <si>
    <t>نسبة التأطير</t>
  </si>
  <si>
    <t>العدد الجملي للأعوان :</t>
  </si>
  <si>
    <t xml:space="preserve">                إداريين</t>
  </si>
  <si>
    <t xml:space="preserve">                إستغلال</t>
  </si>
  <si>
    <t xml:space="preserve">                فنيين</t>
  </si>
  <si>
    <t>عون</t>
  </si>
  <si>
    <t xml:space="preserve">               حراسة و تنظيف</t>
  </si>
  <si>
    <t xml:space="preserve">الإنتدابات </t>
  </si>
  <si>
    <t>إحصائيات إقتصادية و إجتماعية</t>
  </si>
  <si>
    <t>الثمانية أشهر الأولى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</si>
</sst>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Andalus"/>
      <charset val="178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Continuous" vertical="center"/>
    </xf>
    <xf numFmtId="0" fontId="6" fillId="0" borderId="0" xfId="0" applyFont="1"/>
    <xf numFmtId="0" fontId="0" fillId="0" borderId="2" xfId="0" applyBorder="1"/>
    <xf numFmtId="0" fontId="0" fillId="0" borderId="4" xfId="0" applyBorder="1"/>
    <xf numFmtId="0" fontId="3" fillId="0" borderId="4" xfId="0" applyFont="1" applyFill="1" applyBorder="1" applyAlignment="1">
      <alignment vertical="center"/>
    </xf>
    <xf numFmtId="0" fontId="0" fillId="0" borderId="7" xfId="0" applyBorder="1"/>
    <xf numFmtId="0" fontId="3" fillId="0" borderId="7" xfId="0" applyFont="1" applyFill="1" applyBorder="1" applyAlignment="1">
      <alignment vertical="center"/>
    </xf>
    <xf numFmtId="0" fontId="1" fillId="0" borderId="2" xfId="0" applyFont="1" applyBorder="1"/>
    <xf numFmtId="0" fontId="5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0" fontId="3" fillId="0" borderId="2" xfId="0" applyNumberFormat="1" applyFont="1" applyBorder="1" applyAlignment="1">
      <alignment horizontal="right" vertical="center"/>
    </xf>
    <xf numFmtId="10" fontId="3" fillId="0" borderId="4" xfId="0" applyNumberFormat="1" applyFont="1" applyBorder="1" applyAlignment="1">
      <alignment horizontal="right" vertical="center"/>
    </xf>
    <xf numFmtId="10" fontId="3" fillId="0" borderId="7" xfId="0" applyNumberFormat="1" applyFont="1" applyBorder="1" applyAlignment="1">
      <alignment horizontal="right" vertical="center"/>
    </xf>
    <xf numFmtId="10" fontId="0" fillId="0" borderId="0" xfId="0" applyNumberFormat="1"/>
    <xf numFmtId="10" fontId="5" fillId="0" borderId="2" xfId="0" applyNumberFormat="1" applyFont="1" applyBorder="1"/>
    <xf numFmtId="0" fontId="5" fillId="0" borderId="2" xfId="0" applyFont="1" applyBorder="1"/>
    <xf numFmtId="10" fontId="3" fillId="0" borderId="7" xfId="0" applyNumberFormat="1" applyFont="1" applyBorder="1"/>
    <xf numFmtId="0" fontId="3" fillId="0" borderId="7" xfId="0" applyFont="1" applyBorder="1"/>
    <xf numFmtId="10" fontId="5" fillId="0" borderId="7" xfId="0" applyNumberFormat="1" applyFont="1" applyBorder="1"/>
    <xf numFmtId="0" fontId="5" fillId="0" borderId="7" xfId="0" applyFont="1" applyBorder="1"/>
    <xf numFmtId="10" fontId="5" fillId="0" borderId="4" xfId="0" applyNumberFormat="1" applyFont="1" applyBorder="1"/>
    <xf numFmtId="0" fontId="5" fillId="0" borderId="4" xfId="0" applyFont="1" applyBorder="1"/>
    <xf numFmtId="0" fontId="3" fillId="0" borderId="4" xfId="0" applyFont="1" applyBorder="1"/>
    <xf numFmtId="10" fontId="3" fillId="0" borderId="4" xfId="0" applyNumberFormat="1" applyFont="1" applyBorder="1"/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/>
    <xf numFmtId="164" fontId="0" fillId="0" borderId="0" xfId="0" applyNumberFormat="1"/>
    <xf numFmtId="164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0" fontId="7" fillId="0" borderId="7" xfId="0" applyNumberFormat="1" applyFont="1" applyBorder="1" applyAlignment="1">
      <alignment horizontal="right" vertical="center"/>
    </xf>
    <xf numFmtId="10" fontId="7" fillId="0" borderId="4" xfId="0" applyNumberFormat="1" applyFont="1" applyBorder="1" applyAlignment="1">
      <alignment horizontal="right" vertical="center"/>
    </xf>
    <xf numFmtId="0" fontId="0" fillId="2" borderId="0" xfId="0" applyFill="1"/>
    <xf numFmtId="0" fontId="3" fillId="0" borderId="0" xfId="0" applyFont="1" applyFill="1" applyBorder="1"/>
    <xf numFmtId="10" fontId="8" fillId="0" borderId="1" xfId="0" applyNumberFormat="1" applyFont="1" applyBorder="1" applyAlignment="1">
      <alignment horizontal="right" vertical="center"/>
    </xf>
    <xf numFmtId="1" fontId="0" fillId="0" borderId="0" xfId="0" applyNumberFormat="1"/>
    <xf numFmtId="10" fontId="8" fillId="0" borderId="7" xfId="0" applyNumberFormat="1" applyFont="1" applyBorder="1" applyAlignment="1">
      <alignment horizontal="right" vertical="center"/>
    </xf>
    <xf numFmtId="9" fontId="8" fillId="0" borderId="7" xfId="0" applyNumberFormat="1" applyFont="1" applyBorder="1" applyAlignment="1">
      <alignment horizontal="right" vertical="center"/>
    </xf>
    <xf numFmtId="10" fontId="9" fillId="0" borderId="2" xfId="0" applyNumberFormat="1" applyFont="1" applyBorder="1" applyAlignment="1">
      <alignment horizontal="right" vertical="center"/>
    </xf>
    <xf numFmtId="10" fontId="8" fillId="0" borderId="4" xfId="0" applyNumberFormat="1" applyFont="1" applyBorder="1" applyAlignment="1">
      <alignment horizontal="right" vertical="center"/>
    </xf>
    <xf numFmtId="10" fontId="8" fillId="0" borderId="2" xfId="0" applyNumberFormat="1" applyFont="1" applyBorder="1" applyAlignment="1">
      <alignment horizontal="right" vertical="center"/>
    </xf>
    <xf numFmtId="9" fontId="8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Fill="1" applyBorder="1" applyAlignment="1">
      <alignment vertical="center"/>
    </xf>
    <xf numFmtId="0" fontId="0" fillId="0" borderId="3" xfId="0" applyBorder="1"/>
    <xf numFmtId="10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Fill="1" applyBorder="1" applyAlignment="1">
      <alignment vertical="center"/>
    </xf>
    <xf numFmtId="10" fontId="5" fillId="0" borderId="1" xfId="0" applyNumberFormat="1" applyFont="1" applyBorder="1"/>
    <xf numFmtId="0" fontId="5" fillId="0" borderId="1" xfId="0" applyFont="1" applyBorder="1"/>
    <xf numFmtId="10" fontId="5" fillId="0" borderId="1" xfId="0" applyNumberFormat="1" applyFont="1" applyBorder="1" applyAlignment="1">
      <alignment horizontal="right" vertical="center"/>
    </xf>
    <xf numFmtId="9" fontId="3" fillId="0" borderId="4" xfId="0" applyNumberFormat="1" applyFont="1" applyBorder="1"/>
    <xf numFmtId="9" fontId="5" fillId="0" borderId="7" xfId="0" applyNumberFormat="1" applyFont="1" applyBorder="1"/>
    <xf numFmtId="10" fontId="10" fillId="0" borderId="7" xfId="0" applyNumberFormat="1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0" fontId="10" fillId="0" borderId="1" xfId="0" applyNumberFormat="1" applyFont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 vertical="center"/>
    </xf>
    <xf numFmtId="0" fontId="0" fillId="0" borderId="8" xfId="0" applyBorder="1"/>
    <xf numFmtId="10" fontId="5" fillId="0" borderId="8" xfId="0" applyNumberFormat="1" applyFont="1" applyBorder="1"/>
    <xf numFmtId="0" fontId="5" fillId="0" borderId="8" xfId="0" applyFont="1" applyBorder="1"/>
    <xf numFmtId="10" fontId="10" fillId="0" borderId="8" xfId="0" applyNumberFormat="1" applyFont="1" applyBorder="1" applyAlignment="1">
      <alignment horizontal="right" vertical="center"/>
    </xf>
    <xf numFmtId="0" fontId="3" fillId="0" borderId="0" xfId="0" applyFont="1" applyBorder="1"/>
    <xf numFmtId="0" fontId="0" fillId="0" borderId="0" xfId="0" applyBorder="1"/>
    <xf numFmtId="10" fontId="5" fillId="0" borderId="0" xfId="0" applyNumberFormat="1" applyFont="1" applyBorder="1"/>
    <xf numFmtId="0" fontId="5" fillId="0" borderId="0" xfId="0" applyFont="1" applyBorder="1"/>
    <xf numFmtId="10" fontId="10" fillId="0" borderId="0" xfId="0" applyNumberFormat="1" applyFont="1" applyBorder="1" applyAlignment="1">
      <alignment horizontal="right" vertical="center"/>
    </xf>
    <xf numFmtId="0" fontId="0" fillId="0" borderId="0" xfId="0" applyFill="1"/>
    <xf numFmtId="0" fontId="3" fillId="0" borderId="1" xfId="0" applyFont="1" applyFill="1" applyBorder="1" applyAlignment="1">
      <alignment horizontal="right" vertical="center"/>
    </xf>
    <xf numFmtId="9" fontId="3" fillId="2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tabSelected="1" workbookViewId="0">
      <selection activeCell="K25" sqref="K25"/>
    </sheetView>
  </sheetViews>
  <sheetFormatPr baseColWidth="10" defaultRowHeight="15"/>
  <cols>
    <col min="2" max="2" width="9.5703125" customWidth="1"/>
    <col min="3" max="3" width="9" customWidth="1"/>
    <col min="4" max="4" width="8.5703125" customWidth="1"/>
    <col min="5" max="5" width="8.42578125" customWidth="1"/>
    <col min="6" max="6" width="7.5703125" customWidth="1"/>
    <col min="7" max="7" width="10.42578125" customWidth="1"/>
    <col min="8" max="8" width="31" customWidth="1"/>
  </cols>
  <sheetData>
    <row r="1" spans="1:15" ht="19.5">
      <c r="H1" s="8" t="s">
        <v>45</v>
      </c>
    </row>
    <row r="2" spans="1:15" ht="15.75">
      <c r="A2" s="7" t="s">
        <v>76</v>
      </c>
      <c r="B2" s="1"/>
      <c r="C2" s="1"/>
      <c r="D2" s="1"/>
      <c r="E2" s="1"/>
      <c r="F2" s="1"/>
      <c r="G2" s="1"/>
      <c r="H2" s="1"/>
    </row>
    <row r="3" spans="1:15" ht="15.75">
      <c r="A3" s="7" t="s">
        <v>67</v>
      </c>
      <c r="B3" s="1"/>
      <c r="C3" s="1"/>
      <c r="D3" s="1"/>
      <c r="E3" s="1"/>
      <c r="F3" s="1"/>
      <c r="G3" s="1"/>
      <c r="H3" s="1"/>
    </row>
    <row r="4" spans="1:15">
      <c r="A4" s="83" t="s">
        <v>0</v>
      </c>
      <c r="B4" s="32" t="s">
        <v>5</v>
      </c>
      <c r="C4" s="33"/>
      <c r="D4" s="34" t="s">
        <v>2</v>
      </c>
      <c r="E4" s="32" t="s">
        <v>77</v>
      </c>
      <c r="F4" s="33"/>
      <c r="G4" s="83" t="s">
        <v>9</v>
      </c>
      <c r="H4" s="86" t="s">
        <v>1</v>
      </c>
    </row>
    <row r="5" spans="1:15">
      <c r="A5" s="84"/>
      <c r="B5" s="83" t="s">
        <v>7</v>
      </c>
      <c r="C5" s="83" t="s">
        <v>6</v>
      </c>
      <c r="D5" s="35" t="s">
        <v>3</v>
      </c>
      <c r="E5" s="83">
        <v>2018</v>
      </c>
      <c r="F5" s="83">
        <v>2019</v>
      </c>
      <c r="G5" s="84"/>
      <c r="H5" s="87"/>
    </row>
    <row r="6" spans="1:15">
      <c r="A6" s="85"/>
      <c r="B6" s="85"/>
      <c r="C6" s="85"/>
      <c r="D6" s="36" t="s">
        <v>4</v>
      </c>
      <c r="E6" s="85"/>
      <c r="F6" s="85"/>
      <c r="G6" s="85"/>
      <c r="H6" s="88"/>
    </row>
    <row r="7" spans="1:15">
      <c r="A7" s="3"/>
      <c r="B7" s="4">
        <v>0.03</v>
      </c>
      <c r="C7" s="3">
        <v>14631</v>
      </c>
      <c r="D7" s="5">
        <f>(F7-E7)/E7</f>
        <v>3.5963382737576287E-2</v>
      </c>
      <c r="E7" s="3">
        <v>13764</v>
      </c>
      <c r="F7" s="3">
        <v>14259</v>
      </c>
      <c r="G7" s="3" t="s">
        <v>10</v>
      </c>
      <c r="H7" s="2" t="s">
        <v>8</v>
      </c>
    </row>
    <row r="8" spans="1:15">
      <c r="A8" s="3"/>
      <c r="B8" s="4">
        <v>0.05</v>
      </c>
      <c r="C8" s="3">
        <v>538</v>
      </c>
      <c r="D8" s="45">
        <f t="shared" ref="D8:D46" si="0">(F8-E8)/E8</f>
        <v>7.1874999999999994E-2</v>
      </c>
      <c r="E8" s="3">
        <v>320</v>
      </c>
      <c r="F8" s="3">
        <v>343</v>
      </c>
      <c r="G8" s="3" t="s">
        <v>12</v>
      </c>
      <c r="H8" s="2" t="s">
        <v>11</v>
      </c>
    </row>
    <row r="9" spans="1:15">
      <c r="A9" s="3"/>
      <c r="B9" s="4">
        <v>0.02</v>
      </c>
      <c r="C9" s="3">
        <v>122</v>
      </c>
      <c r="D9" s="5">
        <f t="shared" si="0"/>
        <v>3.3333333333333333E-2</v>
      </c>
      <c r="E9" s="3">
        <v>120</v>
      </c>
      <c r="F9" s="3">
        <v>124</v>
      </c>
      <c r="G9" s="3" t="s">
        <v>14</v>
      </c>
      <c r="H9" s="2" t="s">
        <v>13</v>
      </c>
    </row>
    <row r="10" spans="1:15">
      <c r="A10" s="3"/>
      <c r="B10" s="5">
        <v>3.5000000000000003E-2</v>
      </c>
      <c r="C10" s="3">
        <v>59</v>
      </c>
      <c r="D10" s="5">
        <f t="shared" si="0"/>
        <v>0</v>
      </c>
      <c r="E10" s="3">
        <v>58</v>
      </c>
      <c r="F10" s="3">
        <v>58</v>
      </c>
      <c r="G10" s="3" t="s">
        <v>15</v>
      </c>
      <c r="H10" s="2" t="s">
        <v>16</v>
      </c>
    </row>
    <row r="11" spans="1:15">
      <c r="A11" s="3"/>
      <c r="B11" s="5">
        <v>2.0000000000000001E-4</v>
      </c>
      <c r="C11" s="3">
        <v>22978</v>
      </c>
      <c r="D11" s="45">
        <f t="shared" si="0"/>
        <v>0.14494864326230264</v>
      </c>
      <c r="E11" s="39">
        <v>13.045999999999999</v>
      </c>
      <c r="F11" s="39">
        <v>14.936999999999999</v>
      </c>
      <c r="G11" s="3" t="s">
        <v>44</v>
      </c>
      <c r="H11" s="2" t="s">
        <v>17</v>
      </c>
    </row>
    <row r="12" spans="1:15">
      <c r="A12" s="3"/>
      <c r="B12" s="4">
        <v>0.04</v>
      </c>
      <c r="C12" s="3">
        <v>41598</v>
      </c>
      <c r="D12" s="45">
        <f t="shared" si="0"/>
        <v>9.7789656781638437E-2</v>
      </c>
      <c r="E12" s="39">
        <v>23.571000000000002</v>
      </c>
      <c r="F12" s="39">
        <v>25.876000000000001</v>
      </c>
      <c r="G12" s="3" t="s">
        <v>44</v>
      </c>
      <c r="H12" s="2" t="s">
        <v>18</v>
      </c>
    </row>
    <row r="13" spans="1:15">
      <c r="A13" s="3"/>
      <c r="B13" s="4">
        <v>-0.01</v>
      </c>
      <c r="C13" s="3">
        <v>20317</v>
      </c>
      <c r="D13" s="45">
        <f t="shared" si="0"/>
        <v>7.8510473235065839E-2</v>
      </c>
      <c r="E13" s="39">
        <v>12.89</v>
      </c>
      <c r="F13" s="39">
        <v>13.901999999999999</v>
      </c>
      <c r="G13" s="3" t="s">
        <v>22</v>
      </c>
      <c r="H13" s="2" t="s">
        <v>19</v>
      </c>
      <c r="J13" s="38"/>
      <c r="K13" s="38"/>
      <c r="L13" s="38"/>
      <c r="M13" s="38"/>
      <c r="N13" s="38"/>
      <c r="O13" s="38"/>
    </row>
    <row r="14" spans="1:15">
      <c r="A14" s="3"/>
      <c r="B14" s="4">
        <v>0.05</v>
      </c>
      <c r="C14" s="4">
        <v>0.9</v>
      </c>
      <c r="D14" s="4">
        <f>F14-E14</f>
        <v>0</v>
      </c>
      <c r="E14" s="4">
        <v>0.87</v>
      </c>
      <c r="F14" s="4">
        <v>0.87</v>
      </c>
      <c r="G14" s="3" t="s">
        <v>46</v>
      </c>
      <c r="H14" s="2" t="s">
        <v>20</v>
      </c>
    </row>
    <row r="15" spans="1:15">
      <c r="A15" s="3"/>
      <c r="B15" s="4">
        <v>0.02</v>
      </c>
      <c r="C15" s="3">
        <v>89</v>
      </c>
      <c r="D15" s="5">
        <f t="shared" si="0"/>
        <v>0</v>
      </c>
      <c r="E15" s="3">
        <v>87</v>
      </c>
      <c r="F15" s="3">
        <v>87</v>
      </c>
      <c r="G15" s="3" t="s">
        <v>25</v>
      </c>
      <c r="H15" s="2" t="s">
        <v>23</v>
      </c>
    </row>
    <row r="16" spans="1:15">
      <c r="A16" s="3"/>
      <c r="B16" s="4">
        <v>-0.01</v>
      </c>
      <c r="C16" s="3">
        <v>178</v>
      </c>
      <c r="D16" s="53">
        <f t="shared" si="0"/>
        <v>3.8461538461538464E-2</v>
      </c>
      <c r="E16" s="40">
        <v>182</v>
      </c>
      <c r="F16" s="40">
        <v>189</v>
      </c>
      <c r="G16" s="3" t="s">
        <v>26</v>
      </c>
      <c r="H16" s="2" t="s">
        <v>24</v>
      </c>
      <c r="I16" s="80"/>
    </row>
    <row r="17" spans="1:11">
      <c r="A17" s="3"/>
      <c r="B17" s="4">
        <v>-0.09</v>
      </c>
      <c r="C17" s="3">
        <v>10</v>
      </c>
      <c r="D17" s="5" t="e">
        <f t="shared" si="0"/>
        <v>#DIV/0!</v>
      </c>
      <c r="E17" s="81"/>
      <c r="F17" s="81"/>
      <c r="G17" s="3" t="s">
        <v>31</v>
      </c>
      <c r="H17" s="2" t="s">
        <v>27</v>
      </c>
      <c r="I17" s="80"/>
    </row>
    <row r="18" spans="1:11">
      <c r="A18" s="3"/>
      <c r="B18" s="4">
        <v>0</v>
      </c>
      <c r="C18" s="4">
        <v>0.98</v>
      </c>
      <c r="D18" s="70">
        <f t="shared" si="0"/>
        <v>-0.18367346938775503</v>
      </c>
      <c r="E18" s="4">
        <v>0.98</v>
      </c>
      <c r="F18" s="4">
        <v>0.8</v>
      </c>
      <c r="G18" s="3" t="s">
        <v>46</v>
      </c>
      <c r="H18" s="2" t="s">
        <v>28</v>
      </c>
      <c r="I18" s="80"/>
    </row>
    <row r="19" spans="1:11">
      <c r="A19" s="3"/>
      <c r="B19" s="4">
        <v>0</v>
      </c>
      <c r="C19" s="4">
        <v>1</v>
      </c>
      <c r="D19" s="4">
        <f t="shared" si="0"/>
        <v>0</v>
      </c>
      <c r="E19" s="4">
        <v>1</v>
      </c>
      <c r="F19" s="4">
        <v>1</v>
      </c>
      <c r="G19" s="3" t="s">
        <v>46</v>
      </c>
      <c r="H19" s="2" t="s">
        <v>29</v>
      </c>
      <c r="I19" s="80"/>
      <c r="J19" s="46"/>
      <c r="K19" s="46"/>
    </row>
    <row r="20" spans="1:11">
      <c r="A20" s="3"/>
      <c r="B20" s="4">
        <v>0</v>
      </c>
      <c r="C20" s="4">
        <v>0.98</v>
      </c>
      <c r="D20" s="4">
        <f t="shared" si="0"/>
        <v>0</v>
      </c>
      <c r="E20" s="4">
        <v>0.98</v>
      </c>
      <c r="F20" s="4">
        <v>0.98</v>
      </c>
      <c r="G20" s="3" t="s">
        <v>46</v>
      </c>
      <c r="H20" s="2" t="s">
        <v>30</v>
      </c>
      <c r="I20" s="80"/>
    </row>
    <row r="21" spans="1:11">
      <c r="A21" s="3"/>
      <c r="B21" s="4">
        <v>-0.08</v>
      </c>
      <c r="C21" s="3">
        <v>12</v>
      </c>
      <c r="D21" s="82">
        <f t="shared" si="0"/>
        <v>0.05</v>
      </c>
      <c r="E21" s="3">
        <v>20</v>
      </c>
      <c r="F21" s="3">
        <v>21</v>
      </c>
      <c r="G21" s="3" t="s">
        <v>36</v>
      </c>
      <c r="H21" s="2" t="s">
        <v>32</v>
      </c>
      <c r="I21" s="80"/>
    </row>
    <row r="22" spans="1:11">
      <c r="A22" s="3"/>
      <c r="B22" s="4">
        <v>0</v>
      </c>
      <c r="C22" s="4">
        <v>0</v>
      </c>
      <c r="D22" s="82">
        <v>0</v>
      </c>
      <c r="E22" s="3">
        <v>0</v>
      </c>
      <c r="F22" s="3">
        <v>1</v>
      </c>
      <c r="G22" s="3" t="s">
        <v>36</v>
      </c>
      <c r="H22" s="2" t="s">
        <v>33</v>
      </c>
      <c r="I22" s="80"/>
    </row>
    <row r="23" spans="1:11">
      <c r="A23" s="3"/>
      <c r="B23" s="4">
        <v>0.06</v>
      </c>
      <c r="C23" s="3">
        <v>696</v>
      </c>
      <c r="D23" s="4">
        <v>0</v>
      </c>
      <c r="E23" s="81"/>
      <c r="F23" s="81"/>
      <c r="G23" s="3" t="s">
        <v>65</v>
      </c>
      <c r="H23" s="2" t="s">
        <v>34</v>
      </c>
      <c r="I23" s="80"/>
    </row>
    <row r="24" spans="1:11">
      <c r="A24" s="3"/>
      <c r="B24" s="4">
        <v>0.02</v>
      </c>
      <c r="C24" s="4">
        <v>0.92</v>
      </c>
      <c r="D24" s="52">
        <f t="shared" si="0"/>
        <v>1.1627906976744196E-2</v>
      </c>
      <c r="E24" s="4">
        <v>0.86</v>
      </c>
      <c r="F24" s="4">
        <v>0.87</v>
      </c>
      <c r="G24" s="3" t="s">
        <v>46</v>
      </c>
      <c r="H24" s="2" t="s">
        <v>35</v>
      </c>
      <c r="I24" s="80"/>
    </row>
    <row r="25" spans="1:11">
      <c r="A25" s="3"/>
      <c r="B25" s="4">
        <v>0</v>
      </c>
      <c r="C25" s="4">
        <v>1</v>
      </c>
      <c r="D25" s="4">
        <f t="shared" si="0"/>
        <v>0</v>
      </c>
      <c r="E25" s="4">
        <v>1</v>
      </c>
      <c r="F25" s="4">
        <v>1</v>
      </c>
      <c r="G25" s="3" t="s">
        <v>46</v>
      </c>
      <c r="H25" s="2" t="s">
        <v>37</v>
      </c>
      <c r="I25" s="80"/>
    </row>
    <row r="26" spans="1:11">
      <c r="A26" s="3"/>
      <c r="B26" s="4">
        <v>-0.05</v>
      </c>
      <c r="C26" s="3">
        <v>20</v>
      </c>
      <c r="D26" s="53">
        <f t="shared" si="0"/>
        <v>-2.3672883787661411E-2</v>
      </c>
      <c r="E26" s="3">
        <v>27.88</v>
      </c>
      <c r="F26" s="3">
        <v>27.22</v>
      </c>
      <c r="G26" s="3" t="s">
        <v>38</v>
      </c>
      <c r="H26" s="2" t="s">
        <v>39</v>
      </c>
      <c r="I26" s="80"/>
    </row>
    <row r="27" spans="1:11">
      <c r="A27" s="3"/>
      <c r="B27" s="5">
        <v>-5.0000000000000001E-3</v>
      </c>
      <c r="C27" s="5">
        <v>0.34</v>
      </c>
      <c r="D27" s="5">
        <f>F27-E27</f>
        <v>0.37859999999999999</v>
      </c>
      <c r="E27" s="53"/>
      <c r="F27" s="5">
        <v>0.37859999999999999</v>
      </c>
      <c r="G27" s="3" t="s">
        <v>41</v>
      </c>
      <c r="H27" s="2" t="s">
        <v>40</v>
      </c>
      <c r="I27" s="80"/>
    </row>
    <row r="28" spans="1:11">
      <c r="A28" s="3"/>
      <c r="B28" s="4">
        <v>-0.1</v>
      </c>
      <c r="C28" s="6">
        <v>0.18</v>
      </c>
      <c r="D28" s="4" t="e">
        <f t="shared" si="0"/>
        <v>#DIV/0!</v>
      </c>
      <c r="E28" s="81"/>
      <c r="F28" s="3">
        <v>0.17</v>
      </c>
      <c r="G28" s="3" t="s">
        <v>43</v>
      </c>
      <c r="H28" s="2" t="s">
        <v>42</v>
      </c>
      <c r="I28" s="80"/>
    </row>
    <row r="29" spans="1:11">
      <c r="A29" s="9"/>
      <c r="B29" s="22">
        <v>1.44E-2</v>
      </c>
      <c r="C29" s="23">
        <f>C31+C32+C36</f>
        <v>10483</v>
      </c>
      <c r="D29" s="18">
        <f t="shared" si="0"/>
        <v>7.8573542468185847E-2</v>
      </c>
      <c r="E29" s="23">
        <f>E31+E32</f>
        <v>6758</v>
      </c>
      <c r="F29" s="23">
        <f>F31+F32</f>
        <v>7289</v>
      </c>
      <c r="G29" s="37" t="s">
        <v>62</v>
      </c>
      <c r="H29" s="15" t="s">
        <v>47</v>
      </c>
      <c r="I29" s="21"/>
    </row>
    <row r="30" spans="1:11">
      <c r="A30" s="12"/>
      <c r="B30" s="24">
        <v>5.0000000000000001E-3</v>
      </c>
      <c r="C30" s="25">
        <v>15825</v>
      </c>
      <c r="D30" s="20">
        <f t="shared" si="0"/>
        <v>3.8311279143037176E-2</v>
      </c>
      <c r="E30" s="25">
        <v>15870</v>
      </c>
      <c r="F30" s="25">
        <v>16478</v>
      </c>
      <c r="G30" s="25" t="s">
        <v>63</v>
      </c>
      <c r="H30" s="13" t="s">
        <v>48</v>
      </c>
      <c r="I30" s="21"/>
    </row>
    <row r="31" spans="1:11">
      <c r="A31" s="12"/>
      <c r="B31" s="26">
        <v>5.0000000000000001E-3</v>
      </c>
      <c r="C31" s="27">
        <v>6626</v>
      </c>
      <c r="D31" s="20">
        <f t="shared" si="0"/>
        <v>0.05</v>
      </c>
      <c r="E31" s="27">
        <v>4600</v>
      </c>
      <c r="F31" s="27">
        <v>4830</v>
      </c>
      <c r="G31" s="25" t="s">
        <v>62</v>
      </c>
      <c r="H31" s="16" t="s">
        <v>49</v>
      </c>
      <c r="I31" s="21"/>
    </row>
    <row r="32" spans="1:11">
      <c r="A32" s="12"/>
      <c r="B32" s="26">
        <v>5.2499999999999998E-2</v>
      </c>
      <c r="C32" s="27">
        <f>C33+C34+C35</f>
        <v>3118</v>
      </c>
      <c r="D32" s="47">
        <f t="shared" si="0"/>
        <v>0.13948100092678406</v>
      </c>
      <c r="E32" s="27">
        <f>E33+E34+E35</f>
        <v>2158</v>
      </c>
      <c r="F32" s="27">
        <f>F33+F34+F35</f>
        <v>2459</v>
      </c>
      <c r="G32" s="25" t="s">
        <v>62</v>
      </c>
      <c r="H32" s="16" t="s">
        <v>50</v>
      </c>
      <c r="I32" s="21"/>
    </row>
    <row r="33" spans="1:13">
      <c r="A33" s="12"/>
      <c r="B33" s="24">
        <v>0.09</v>
      </c>
      <c r="C33" s="25">
        <v>444</v>
      </c>
      <c r="D33" s="47">
        <f t="shared" si="0"/>
        <v>0.24827586206896551</v>
      </c>
      <c r="E33" s="25">
        <v>290</v>
      </c>
      <c r="F33" s="25">
        <v>362</v>
      </c>
      <c r="G33" s="25" t="s">
        <v>62</v>
      </c>
      <c r="H33" s="13" t="s">
        <v>51</v>
      </c>
      <c r="I33" s="21"/>
    </row>
    <row r="34" spans="1:13">
      <c r="A34" s="12"/>
      <c r="B34" s="24">
        <v>2.5000000000000001E-2</v>
      </c>
      <c r="C34" s="25">
        <v>1913</v>
      </c>
      <c r="D34" s="47">
        <f t="shared" si="0"/>
        <v>0.14245216158752658</v>
      </c>
      <c r="E34" s="25">
        <v>1411</v>
      </c>
      <c r="F34" s="25">
        <v>1612</v>
      </c>
      <c r="G34" s="25" t="s">
        <v>62</v>
      </c>
      <c r="H34" s="13" t="s">
        <v>52</v>
      </c>
      <c r="I34" s="21"/>
    </row>
    <row r="35" spans="1:13">
      <c r="A35" s="12"/>
      <c r="B35" s="24">
        <v>0.04</v>
      </c>
      <c r="C35" s="25">
        <v>761</v>
      </c>
      <c r="D35" s="48">
        <f t="shared" si="0"/>
        <v>6.1269146608315096E-2</v>
      </c>
      <c r="E35" s="25">
        <v>457</v>
      </c>
      <c r="F35" s="25">
        <v>485</v>
      </c>
      <c r="G35" s="25" t="s">
        <v>62</v>
      </c>
      <c r="H35" s="13" t="s">
        <v>53</v>
      </c>
      <c r="I35" s="21"/>
    </row>
    <row r="36" spans="1:13">
      <c r="A36" s="10"/>
      <c r="B36" s="28">
        <v>5.0000000000000001E-3</v>
      </c>
      <c r="C36" s="29">
        <v>739</v>
      </c>
      <c r="D36" s="42">
        <f t="shared" si="0"/>
        <v>-5.4298642533936653E-2</v>
      </c>
      <c r="E36" s="29">
        <f>316+53+73</f>
        <v>442</v>
      </c>
      <c r="F36" s="29">
        <f>290+54+74</f>
        <v>418</v>
      </c>
      <c r="G36" s="30" t="s">
        <v>62</v>
      </c>
      <c r="H36" s="17" t="s">
        <v>59</v>
      </c>
      <c r="I36" s="21"/>
    </row>
    <row r="37" spans="1:13">
      <c r="A37" s="14"/>
      <c r="B37" s="22">
        <v>5.11E-2</v>
      </c>
      <c r="C37" s="23">
        <f>C38+C39+C40</f>
        <v>6380</v>
      </c>
      <c r="D37" s="49">
        <f t="shared" si="0"/>
        <v>7.8503688092729187E-2</v>
      </c>
      <c r="E37" s="23">
        <f>E38+E39+E40</f>
        <v>3796</v>
      </c>
      <c r="F37" s="23">
        <f>F38+F39+F40</f>
        <v>4094</v>
      </c>
      <c r="G37" s="23" t="s">
        <v>64</v>
      </c>
      <c r="H37" s="15" t="s">
        <v>54</v>
      </c>
      <c r="I37" s="21"/>
    </row>
    <row r="38" spans="1:13">
      <c r="A38" s="12"/>
      <c r="B38" s="24">
        <v>5.4300000000000001E-2</v>
      </c>
      <c r="C38" s="25">
        <v>194</v>
      </c>
      <c r="D38" s="20">
        <f t="shared" si="0"/>
        <v>0.14754098360655737</v>
      </c>
      <c r="E38" s="25">
        <v>122</v>
      </c>
      <c r="F38" s="25">
        <v>140</v>
      </c>
      <c r="G38" s="25" t="s">
        <v>64</v>
      </c>
      <c r="H38" s="13" t="s">
        <v>51</v>
      </c>
      <c r="I38" s="21"/>
      <c r="M38" s="21"/>
    </row>
    <row r="39" spans="1:13">
      <c r="A39" s="12"/>
      <c r="B39" s="24">
        <v>2.8799999999999999E-2</v>
      </c>
      <c r="C39" s="25">
        <v>3852</v>
      </c>
      <c r="D39" s="41">
        <f t="shared" si="0"/>
        <v>-1.3333333333333334E-2</v>
      </c>
      <c r="E39" s="25">
        <v>2400</v>
      </c>
      <c r="F39" s="25">
        <v>2368</v>
      </c>
      <c r="G39" s="25" t="s">
        <v>64</v>
      </c>
      <c r="H39" s="13" t="s">
        <v>52</v>
      </c>
      <c r="I39" s="21"/>
      <c r="M39" s="21"/>
    </row>
    <row r="40" spans="1:13">
      <c r="A40" s="10"/>
      <c r="B40" s="31">
        <v>8.9599999999999999E-2</v>
      </c>
      <c r="C40" s="30">
        <v>2334</v>
      </c>
      <c r="D40" s="50">
        <f t="shared" si="0"/>
        <v>0.24489795918367346</v>
      </c>
      <c r="E40" s="30">
        <v>1274</v>
      </c>
      <c r="F40" s="30">
        <v>1586</v>
      </c>
      <c r="G40" s="30" t="s">
        <v>64</v>
      </c>
      <c r="H40" s="11" t="s">
        <v>53</v>
      </c>
      <c r="I40" s="21"/>
      <c r="M40" s="21"/>
    </row>
    <row r="41" spans="1:13">
      <c r="A41" s="9"/>
      <c r="B41" s="22">
        <v>3.0599999999999999E-2</v>
      </c>
      <c r="C41" s="23">
        <f>C42+C43+C44+C45+C46</f>
        <v>7008</v>
      </c>
      <c r="D41" s="51">
        <f t="shared" si="0"/>
        <v>0.14497657470067674</v>
      </c>
      <c r="E41" s="23">
        <f>E42+E43+E44+E45+E46</f>
        <v>3842</v>
      </c>
      <c r="F41" s="23">
        <f>F42+F43+F44+F45+F46</f>
        <v>4399</v>
      </c>
      <c r="G41" s="23" t="s">
        <v>21</v>
      </c>
      <c r="H41" s="15" t="s">
        <v>55</v>
      </c>
      <c r="I41" s="21"/>
      <c r="L41" s="21"/>
    </row>
    <row r="42" spans="1:13">
      <c r="A42" s="12"/>
      <c r="B42" s="24">
        <v>4.0800000000000003E-2</v>
      </c>
      <c r="C42" s="25">
        <v>2579</v>
      </c>
      <c r="D42" s="47">
        <f t="shared" si="0"/>
        <v>0.18610129564193167</v>
      </c>
      <c r="E42" s="25">
        <v>1698</v>
      </c>
      <c r="F42" s="25">
        <v>2014</v>
      </c>
      <c r="G42" s="25" t="s">
        <v>21</v>
      </c>
      <c r="H42" s="13" t="s">
        <v>56</v>
      </c>
      <c r="I42" s="21"/>
    </row>
    <row r="43" spans="1:13">
      <c r="A43" s="12"/>
      <c r="B43" s="24">
        <v>4.41E-2</v>
      </c>
      <c r="C43" s="25">
        <v>1633</v>
      </c>
      <c r="D43" s="47">
        <f t="shared" si="0"/>
        <v>0.21102863202545069</v>
      </c>
      <c r="E43" s="25">
        <v>943</v>
      </c>
      <c r="F43" s="25">
        <v>1142</v>
      </c>
      <c r="G43" s="25" t="s">
        <v>21</v>
      </c>
      <c r="H43" s="13" t="s">
        <v>57</v>
      </c>
      <c r="I43" s="21"/>
    </row>
    <row r="44" spans="1:13">
      <c r="A44" s="12"/>
      <c r="B44" s="24">
        <v>5.0000000000000001E-3</v>
      </c>
      <c r="C44" s="25">
        <v>1530</v>
      </c>
      <c r="D44" s="41">
        <f t="shared" si="0"/>
        <v>-9.6610169491525427E-2</v>
      </c>
      <c r="E44" s="25">
        <v>590</v>
      </c>
      <c r="F44" s="25">
        <v>533</v>
      </c>
      <c r="G44" s="25" t="s">
        <v>21</v>
      </c>
      <c r="H44" s="13" t="s">
        <v>58</v>
      </c>
      <c r="I44" s="21"/>
    </row>
    <row r="45" spans="1:13">
      <c r="A45" s="12"/>
      <c r="B45" s="24">
        <v>5.5100000000000003E-2</v>
      </c>
      <c r="C45" s="25">
        <v>517</v>
      </c>
      <c r="D45" s="47">
        <f t="shared" si="0"/>
        <v>0.32333333333333331</v>
      </c>
      <c r="E45" s="25">
        <v>300</v>
      </c>
      <c r="F45" s="25">
        <v>397</v>
      </c>
      <c r="G45" s="25" t="s">
        <v>21</v>
      </c>
      <c r="H45" s="13" t="s">
        <v>60</v>
      </c>
      <c r="I45" s="21"/>
    </row>
    <row r="46" spans="1:13">
      <c r="A46" s="10"/>
      <c r="B46" s="31">
        <v>5.4000000000000003E-3</v>
      </c>
      <c r="C46" s="30">
        <v>749</v>
      </c>
      <c r="D46" s="19">
        <f t="shared" si="0"/>
        <v>6.4308681672025723E-3</v>
      </c>
      <c r="E46" s="30">
        <v>311</v>
      </c>
      <c r="F46" s="30">
        <v>313</v>
      </c>
      <c r="G46" s="30" t="s">
        <v>21</v>
      </c>
      <c r="H46" s="11" t="s">
        <v>61</v>
      </c>
      <c r="I46" s="21"/>
    </row>
    <row r="47" spans="1:13">
      <c r="A47" s="12"/>
      <c r="B47" s="66">
        <v>7.0000000000000007E-2</v>
      </c>
      <c r="C47" s="27">
        <f>C48+C49+C50+C51</f>
        <v>321</v>
      </c>
      <c r="D47" s="67">
        <f>(F47-E47)/E47</f>
        <v>-5.5555555555555552E-2</v>
      </c>
      <c r="E47" s="27">
        <f>E48+E49+E50+E51</f>
        <v>306</v>
      </c>
      <c r="F47" s="27">
        <f>F48+F49+F50+F51</f>
        <v>289</v>
      </c>
      <c r="G47" s="25" t="s">
        <v>73</v>
      </c>
      <c r="H47" s="16" t="s">
        <v>69</v>
      </c>
      <c r="I47" s="21"/>
    </row>
    <row r="48" spans="1:13">
      <c r="A48" s="12"/>
      <c r="B48" s="24">
        <v>0.1429</v>
      </c>
      <c r="C48" s="25">
        <v>48</v>
      </c>
      <c r="D48" s="67">
        <f t="shared" ref="D48:D53" si="1">(F48-E48)/E48</f>
        <v>-7.1428571428571425E-2</v>
      </c>
      <c r="E48" s="25">
        <v>42</v>
      </c>
      <c r="F48" s="25">
        <v>39</v>
      </c>
      <c r="G48" s="25" t="s">
        <v>73</v>
      </c>
      <c r="H48" s="13" t="s">
        <v>70</v>
      </c>
      <c r="I48" s="21"/>
    </row>
    <row r="49" spans="1:9">
      <c r="A49" s="12"/>
      <c r="B49" s="24">
        <v>3.3000000000000002E-2</v>
      </c>
      <c r="C49" s="25">
        <v>188</v>
      </c>
      <c r="D49" s="67">
        <f t="shared" si="1"/>
        <v>-4.3243243243243246E-2</v>
      </c>
      <c r="E49" s="25">
        <v>185</v>
      </c>
      <c r="F49" s="25">
        <v>177</v>
      </c>
      <c r="G49" s="25" t="s">
        <v>73</v>
      </c>
      <c r="H49" s="13" t="s">
        <v>71</v>
      </c>
      <c r="I49" s="21"/>
    </row>
    <row r="50" spans="1:9">
      <c r="A50" s="58"/>
      <c r="B50" s="59">
        <v>0.1875</v>
      </c>
      <c r="C50" s="60">
        <v>57</v>
      </c>
      <c r="D50" s="68">
        <f t="shared" si="1"/>
        <v>-0.08</v>
      </c>
      <c r="E50" s="60">
        <v>50</v>
      </c>
      <c r="F50" s="60">
        <v>46</v>
      </c>
      <c r="G50" s="60" t="s">
        <v>73</v>
      </c>
      <c r="H50" s="61" t="s">
        <v>72</v>
      </c>
      <c r="I50" s="21"/>
    </row>
    <row r="51" spans="1:9">
      <c r="A51" s="10"/>
      <c r="B51" s="65">
        <v>0</v>
      </c>
      <c r="C51" s="30">
        <v>28</v>
      </c>
      <c r="D51" s="67">
        <f t="shared" si="1"/>
        <v>-6.8965517241379309E-2</v>
      </c>
      <c r="E51" s="30">
        <v>29</v>
      </c>
      <c r="F51" s="30">
        <v>27</v>
      </c>
      <c r="G51" s="30" t="s">
        <v>73</v>
      </c>
      <c r="H51" s="11" t="s">
        <v>74</v>
      </c>
      <c r="I51" s="21"/>
    </row>
    <row r="52" spans="1:9">
      <c r="A52" s="55"/>
      <c r="B52" s="62">
        <v>1.83E-2</v>
      </c>
      <c r="C52" s="62">
        <v>0.1183</v>
      </c>
      <c r="D52" s="64">
        <f t="shared" si="1"/>
        <v>2.3469387755102003E-2</v>
      </c>
      <c r="E52" s="62">
        <v>9.8000000000000004E-2</v>
      </c>
      <c r="F52" s="62">
        <v>0.1003</v>
      </c>
      <c r="G52" s="3" t="s">
        <v>46</v>
      </c>
      <c r="H52" s="57" t="s">
        <v>68</v>
      </c>
      <c r="I52" s="21"/>
    </row>
    <row r="53" spans="1:9">
      <c r="A53" s="55"/>
      <c r="B53" s="62">
        <v>-0.1515</v>
      </c>
      <c r="C53" s="63">
        <v>28</v>
      </c>
      <c r="D53" s="69">
        <f t="shared" si="1"/>
        <v>-0.96969696969696972</v>
      </c>
      <c r="E53" s="63">
        <v>33</v>
      </c>
      <c r="F53" s="63">
        <v>1</v>
      </c>
      <c r="G53" s="56" t="s">
        <v>73</v>
      </c>
      <c r="H53" s="57" t="s">
        <v>75</v>
      </c>
      <c r="I53" s="21"/>
    </row>
    <row r="54" spans="1:9">
      <c r="A54" s="71"/>
      <c r="B54" s="72"/>
      <c r="C54" s="73"/>
      <c r="D54" s="74"/>
      <c r="E54" s="73"/>
      <c r="F54" s="73"/>
      <c r="G54" s="44" t="s">
        <v>66</v>
      </c>
      <c r="H54" s="43"/>
      <c r="I54" s="21"/>
    </row>
    <row r="55" spans="1:9">
      <c r="A55" s="76"/>
      <c r="B55" s="77"/>
      <c r="C55" s="78"/>
      <c r="D55" s="79"/>
      <c r="E55" s="78"/>
      <c r="F55" s="78"/>
      <c r="G55" s="75"/>
      <c r="H55" s="54"/>
      <c r="I55" s="21"/>
    </row>
    <row r="56" spans="1:9">
      <c r="A56" s="76"/>
      <c r="B56" s="77"/>
      <c r="C56" s="78"/>
      <c r="D56" s="79"/>
      <c r="E56" s="78"/>
      <c r="F56" s="78"/>
      <c r="G56" s="75"/>
      <c r="H56" s="54"/>
      <c r="I56" s="21"/>
    </row>
    <row r="57" spans="1:9">
      <c r="H57" s="54"/>
    </row>
    <row r="58" spans="1:9">
      <c r="G58" s="44"/>
      <c r="H58" s="80"/>
    </row>
  </sheetData>
  <mergeCells count="7">
    <mergeCell ref="A4:A6"/>
    <mergeCell ref="H4:H6"/>
    <mergeCell ref="B5:B6"/>
    <mergeCell ref="C5:C6"/>
    <mergeCell ref="E5:E6"/>
    <mergeCell ref="F5:F6"/>
    <mergeCell ref="G4:G6"/>
  </mergeCells>
  <pageMargins left="0.31496062992125984" right="0.31496062992125984" top="0" bottom="0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Utilisateur Windows</cp:lastModifiedBy>
  <cp:lastPrinted>2019-12-04T15:31:29Z</cp:lastPrinted>
  <dcterms:created xsi:type="dcterms:W3CDTF">2018-07-13T07:04:35Z</dcterms:created>
  <dcterms:modified xsi:type="dcterms:W3CDTF">2019-12-10T08:32:30Z</dcterms:modified>
</cp:coreProperties>
</file>